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3260" windowHeight="10188" activeTab="0"/>
  </bookViews>
  <sheets>
    <sheet name="Лист2" sheetId="1" r:id="rId1"/>
    <sheet name="Иллюстрации" sheetId="2" r:id="rId2"/>
    <sheet name="Служебный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<sst xmlns="http://schemas.openxmlformats.org/spreadsheetml/2006/main" count="42" uniqueCount="42">
  <si>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Персональные данные</t>
  </si>
  <si>
    <t>Фамилия</t>
  </si>
  <si>
    <t>Имя</t>
  </si>
  <si>
    <t>Школа</t>
  </si>
  <si>
    <t>Класс</t>
  </si>
  <si>
    <t>Поле задания</t>
  </si>
  <si>
    <t>Поле ответа</t>
  </si>
  <si>
    <t>Баллы</t>
  </si>
  <si>
    <t>История развития вычислительной техники и информатики</t>
  </si>
  <si>
    <t>Представление информации в компьютере</t>
  </si>
  <si>
    <t>Алгебра логики</t>
  </si>
  <si>
    <t>Системы счисления</t>
  </si>
  <si>
    <t>Английский язык для работы с ЭВМ</t>
  </si>
  <si>
    <t>Итоговый тест по курсу "ДРИМ"
для 4, 5, 6 классов</t>
  </si>
  <si>
    <t>В поле "Класс" необходимо ввести только число, обозначающее номер параллели (4, 5, 6)</t>
  </si>
  <si>
    <t xml:space="preserve">Фамилия основоположника отечественной вычислительной техники, создателя МЭСМ, БЭСМ-1, БЭСМ-2, М-20. </t>
  </si>
  <si>
    <t>Фамилия основателя компании "Apple", родившегося 24 февраля 1955 года.</t>
  </si>
  <si>
    <t>В каком году Конрад Цузе создал механическую цифровую вычислительную машину с программным управлением и с использованием двоичного кода?</t>
  </si>
  <si>
    <t>Архитектура современного персонального компьютера</t>
  </si>
  <si>
    <t>Как называется центральное вычислительное устройство - исполнитель машинных инструкций, часть аппаратного обеспечения компьютера, отвечающая за выполнение операций, заданных программами?</t>
  </si>
  <si>
    <t>Как называется универсальное устройство ввода, позволяющее вводить числовую и текстовую информацию?</t>
  </si>
  <si>
    <t>Верно ли следующее утверждение: "К устройствам ввода графической информации относятся сканер,
видео- и веб-камера,
цифровой фотоаппарат, микрофон,
плата видеозахвата"?
Возможные ответы (верно, неверно)</t>
  </si>
  <si>
    <t>Все ответы вводятся маленькими буквами. 
Имена и фамилии - с большой буквы.</t>
  </si>
  <si>
    <t>Как называется устройство ввода информации, которое представляет собой манипулятор, посредством которого можно задавать экранные координаты графического объекта?</t>
  </si>
  <si>
    <t>Какое слово произошло от латинского слова informatio, означающего "сведения, разъяснения, изложение"?</t>
  </si>
  <si>
    <t>Как называется набор однозначно определенных знаков (символов), из которых формируется сообщение?</t>
  </si>
  <si>
    <t>Как называется процесс представления информации в виде кода?</t>
  </si>
  <si>
    <r>
      <t xml:space="preserve">Пользуясь таблицей кодов (представлена на листе "Иллюстрации"), закодируйте предложение: </t>
    </r>
    <r>
      <rPr>
        <b/>
        <i/>
        <sz val="10"/>
        <rFont val="Arial Cyr"/>
        <family val="0"/>
      </rPr>
      <t>WHO ARE YOU?</t>
    </r>
  </si>
  <si>
    <t>Фамилия основателя алгебры логики.</t>
  </si>
  <si>
    <t>Как называется наука, изучающая законы и формы мышления?</t>
  </si>
  <si>
    <t>Как называется форма мышления, в которой что-либо утверждается или отрицается о свойствах реальных объектов и отношениях между ними?</t>
  </si>
  <si>
    <t>Как называется логическая операция умножения, по своему применению максимально приближённая к союзу "и"?</t>
  </si>
  <si>
    <t>Пусть A=1, B=0, C=1. Найдите значение логического выражения: A&amp;C→B. (ответ запишите цифрой)</t>
  </si>
  <si>
    <t>Переведите число 11 из двоичной в десятичную систему счисления.</t>
  </si>
  <si>
    <t>Переведите число 5 из десятичной в двоичную систему счисления.</t>
  </si>
  <si>
    <t>Переведите число букв в вашей фамилии из десятичной в троичную систему счисления.</t>
  </si>
  <si>
    <t>Переведите на русский язык слово "folder".</t>
  </si>
  <si>
    <t>Переведите на русский язык слово "setting".</t>
  </si>
  <si>
    <t>Переведите на английский язык слово "таблица".</t>
  </si>
  <si>
    <t>ИТОГ</t>
  </si>
  <si>
    <t>ОЦЕНКА</t>
  </si>
  <si>
    <t>Фамилия учёного, осуществившего в 1822 году переход от ручного к автоматическому выполнению вычислений по составленной программе.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</si>
</sst>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sz val="8"/>
      <name val="Arial Cyr"/>
      <family val="0"/>
    </font>
    <font>
      <b/>
      <sz val="12"/>
      <color indexed="16"/>
      <name val="Arial Cyr"/>
      <family val="0"/>
    </font>
    <font>
      <b/>
      <i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49" fontId="0" fillId="6" borderId="18" xfId="0" applyNumberFormat="1" applyFill="1" applyBorder="1" applyAlignment="1">
      <alignment horizontal="center" vertical="center" wrapText="1"/>
    </xf>
    <xf numFmtId="49" fontId="0" fillId="6" borderId="4" xfId="0" applyNumberForma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266700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1644"/>
        <a:stretch>
          <a:fillRect/>
        </a:stretch>
      </xdr:blipFill>
      <xdr:spPr>
        <a:xfrm>
          <a:off x="0" y="9525"/>
          <a:ext cx="71247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H1" sqref="H1"/>
    </sheetView>
  </sheetViews>
  <sheetFormatPr defaultColWidth="9.00390625" defaultRowHeight="12.75"/>
  <cols>
    <col min="4" max="4" width="9.50390625" style="0" customWidth="1"/>
    <col min="7" max="7" width="12.375" style="0" customWidth="1"/>
  </cols>
  <sheetData>
    <row r="1" spans="1:7" ht="33.75" customHeight="1" thickBot="1">
      <c r="A1" s="7" t="s">
        <v>13</v>
      </c>
      <c r="B1" s="8"/>
      <c r="C1" s="8"/>
      <c r="D1" s="8"/>
      <c r="E1" s="8"/>
      <c r="F1" s="8"/>
      <c r="G1" s="9"/>
    </row>
    <row r="2" spans="1:7" ht="33.75" customHeight="1" thickBot="1">
      <c r="A2" s="54" t="s">
        <v>22</v>
      </c>
      <c r="B2" s="55"/>
      <c r="C2" s="55"/>
      <c r="D2" s="55"/>
      <c r="E2" s="55"/>
      <c r="F2" s="55"/>
      <c r="G2" s="56"/>
    </row>
    <row r="3" spans="1:7" ht="13.5" thickBot="1">
      <c r="A3" s="10" t="s">
        <v>0</v>
      </c>
      <c r="B3" s="11"/>
      <c r="C3" s="11"/>
      <c r="D3" s="11"/>
      <c r="E3" s="11"/>
      <c r="F3" s="11"/>
      <c r="G3" s="12"/>
    </row>
    <row r="4" spans="1:7" ht="12.75" customHeight="1">
      <c r="A4" s="13" t="s">
        <v>1</v>
      </c>
      <c r="B4" s="14"/>
      <c r="C4" s="15"/>
      <c r="D4" s="16"/>
      <c r="E4" s="17" t="s">
        <v>14</v>
      </c>
      <c r="F4" s="18"/>
      <c r="G4" s="19"/>
    </row>
    <row r="5" spans="1:7" ht="12.75">
      <c r="A5" s="26" t="s">
        <v>2</v>
      </c>
      <c r="B5" s="27"/>
      <c r="C5" s="28"/>
      <c r="D5" s="29"/>
      <c r="E5" s="20"/>
      <c r="F5" s="21"/>
      <c r="G5" s="22"/>
    </row>
    <row r="6" spans="1:7" ht="12.75">
      <c r="A6" s="26" t="s">
        <v>3</v>
      </c>
      <c r="B6" s="27"/>
      <c r="C6" s="28"/>
      <c r="D6" s="29"/>
      <c r="E6" s="20"/>
      <c r="F6" s="21"/>
      <c r="G6" s="22"/>
    </row>
    <row r="7" spans="1:7" ht="13.5" thickBot="1">
      <c r="A7" s="30" t="s">
        <v>4</v>
      </c>
      <c r="B7" s="31"/>
      <c r="C7" s="32"/>
      <c r="D7" s="33"/>
      <c r="E7" s="23"/>
      <c r="F7" s="24"/>
      <c r="G7" s="25"/>
    </row>
    <row r="8" spans="1:7" ht="13.5" thickBot="1">
      <c r="A8" s="34" t="s">
        <v>5</v>
      </c>
      <c r="B8" s="35"/>
      <c r="C8" s="35"/>
      <c r="D8" s="36"/>
      <c r="E8" s="37" t="s">
        <v>6</v>
      </c>
      <c r="F8" s="38"/>
      <c r="G8" s="1" t="s">
        <v>7</v>
      </c>
    </row>
    <row r="9" spans="1:7" ht="13.5" customHeight="1">
      <c r="A9" s="39" t="s">
        <v>8</v>
      </c>
      <c r="B9" s="40"/>
      <c r="C9" s="40"/>
      <c r="D9" s="40"/>
      <c r="E9" s="40"/>
      <c r="F9" s="40"/>
      <c r="G9" s="41"/>
    </row>
    <row r="10" spans="1:7" ht="57" customHeight="1">
      <c r="A10" s="42" t="s">
        <v>15</v>
      </c>
      <c r="B10" s="43"/>
      <c r="C10" s="43"/>
      <c r="D10" s="44"/>
      <c r="E10" s="45"/>
      <c r="F10" s="46"/>
      <c r="G10" s="2">
        <v>1</v>
      </c>
    </row>
    <row r="11" spans="1:7" ht="48" customHeight="1">
      <c r="A11" s="42" t="s">
        <v>16</v>
      </c>
      <c r="B11" s="43"/>
      <c r="C11" s="43"/>
      <c r="D11" s="44"/>
      <c r="E11" s="45"/>
      <c r="F11" s="46"/>
      <c r="G11" s="2">
        <v>1</v>
      </c>
    </row>
    <row r="12" spans="1:7" ht="72" customHeight="1">
      <c r="A12" s="42" t="s">
        <v>41</v>
      </c>
      <c r="B12" s="43"/>
      <c r="C12" s="43"/>
      <c r="D12" s="44"/>
      <c r="E12" s="45"/>
      <c r="F12" s="46"/>
      <c r="G12" s="2">
        <v>1</v>
      </c>
    </row>
    <row r="13" spans="1:7" ht="75" customHeight="1" thickBot="1">
      <c r="A13" s="42" t="s">
        <v>17</v>
      </c>
      <c r="B13" s="43"/>
      <c r="C13" s="43"/>
      <c r="D13" s="44"/>
      <c r="E13" s="45"/>
      <c r="F13" s="46"/>
      <c r="G13" s="2">
        <v>1</v>
      </c>
    </row>
    <row r="14" spans="1:7" ht="12.75">
      <c r="A14" s="39" t="s">
        <v>18</v>
      </c>
      <c r="B14" s="40"/>
      <c r="C14" s="40"/>
      <c r="D14" s="40"/>
      <c r="E14" s="40"/>
      <c r="F14" s="40"/>
      <c r="G14" s="41"/>
    </row>
    <row r="15" spans="1:7" ht="99.75" customHeight="1">
      <c r="A15" s="42" t="s">
        <v>19</v>
      </c>
      <c r="B15" s="43"/>
      <c r="C15" s="43"/>
      <c r="D15" s="44"/>
      <c r="E15" s="45"/>
      <c r="F15" s="46"/>
      <c r="G15" s="2">
        <v>1</v>
      </c>
    </row>
    <row r="16" spans="1:7" ht="57" customHeight="1">
      <c r="A16" s="42" t="s">
        <v>20</v>
      </c>
      <c r="B16" s="43"/>
      <c r="C16" s="43"/>
      <c r="D16" s="44"/>
      <c r="E16" s="45"/>
      <c r="F16" s="46"/>
      <c r="G16" s="2">
        <v>1</v>
      </c>
    </row>
    <row r="17" spans="1:7" ht="100.5" customHeight="1">
      <c r="A17" s="42" t="s">
        <v>21</v>
      </c>
      <c r="B17" s="43"/>
      <c r="C17" s="43"/>
      <c r="D17" s="44"/>
      <c r="E17" s="45"/>
      <c r="F17" s="46"/>
      <c r="G17" s="2">
        <v>2</v>
      </c>
    </row>
    <row r="18" spans="1:7" ht="75.75" customHeight="1" thickBot="1">
      <c r="A18" s="42" t="s">
        <v>23</v>
      </c>
      <c r="B18" s="43"/>
      <c r="C18" s="43"/>
      <c r="D18" s="44"/>
      <c r="E18" s="45"/>
      <c r="F18" s="46"/>
      <c r="G18" s="2">
        <v>1</v>
      </c>
    </row>
    <row r="19" spans="1:7" ht="12.75">
      <c r="A19" s="39" t="s">
        <v>9</v>
      </c>
      <c r="B19" s="40"/>
      <c r="C19" s="40"/>
      <c r="D19" s="40"/>
      <c r="E19" s="40"/>
      <c r="F19" s="40"/>
      <c r="G19" s="41"/>
    </row>
    <row r="20" spans="1:7" ht="60" customHeight="1">
      <c r="A20" s="42" t="s">
        <v>24</v>
      </c>
      <c r="B20" s="43"/>
      <c r="C20" s="43"/>
      <c r="D20" s="44"/>
      <c r="E20" s="45"/>
      <c r="F20" s="46"/>
      <c r="G20" s="2">
        <v>1</v>
      </c>
    </row>
    <row r="21" spans="1:7" ht="51" customHeight="1">
      <c r="A21" s="42" t="s">
        <v>25</v>
      </c>
      <c r="B21" s="43"/>
      <c r="C21" s="43"/>
      <c r="D21" s="44"/>
      <c r="E21" s="45"/>
      <c r="F21" s="46"/>
      <c r="G21" s="2">
        <v>2</v>
      </c>
    </row>
    <row r="22" spans="1:7" ht="46.5" customHeight="1">
      <c r="A22" s="42" t="s">
        <v>26</v>
      </c>
      <c r="B22" s="43"/>
      <c r="C22" s="43"/>
      <c r="D22" s="44"/>
      <c r="E22" s="45"/>
      <c r="F22" s="46"/>
      <c r="G22" s="2">
        <v>2</v>
      </c>
    </row>
    <row r="23" spans="1:7" ht="105.75" customHeight="1" thickBot="1">
      <c r="A23" s="42" t="s">
        <v>27</v>
      </c>
      <c r="B23" s="43"/>
      <c r="C23" s="43"/>
      <c r="D23" s="44"/>
      <c r="E23" s="52"/>
      <c r="F23" s="53"/>
      <c r="G23" s="2">
        <v>3</v>
      </c>
    </row>
    <row r="24" spans="1:7" ht="13.5" thickBot="1">
      <c r="A24" s="10" t="s">
        <v>10</v>
      </c>
      <c r="B24" s="11"/>
      <c r="C24" s="11"/>
      <c r="D24" s="11"/>
      <c r="E24" s="11"/>
      <c r="F24" s="11"/>
      <c r="G24" s="12"/>
    </row>
    <row r="25" spans="1:7" ht="36.75" customHeight="1">
      <c r="A25" s="47" t="s">
        <v>28</v>
      </c>
      <c r="B25" s="48"/>
      <c r="C25" s="48"/>
      <c r="D25" s="49"/>
      <c r="E25" s="50"/>
      <c r="F25" s="51"/>
      <c r="G25" s="3">
        <v>1</v>
      </c>
    </row>
    <row r="26" spans="1:7" ht="42" customHeight="1">
      <c r="A26" s="42" t="s">
        <v>29</v>
      </c>
      <c r="B26" s="43"/>
      <c r="C26" s="43"/>
      <c r="D26" s="44"/>
      <c r="E26" s="45"/>
      <c r="F26" s="46"/>
      <c r="G26" s="2">
        <v>1</v>
      </c>
    </row>
    <row r="27" spans="1:7" ht="66" customHeight="1">
      <c r="A27" s="42" t="s">
        <v>30</v>
      </c>
      <c r="B27" s="43"/>
      <c r="C27" s="43"/>
      <c r="D27" s="44"/>
      <c r="E27" s="45"/>
      <c r="F27" s="46"/>
      <c r="G27" s="2">
        <v>2</v>
      </c>
    </row>
    <row r="28" spans="1:7" ht="56.25" customHeight="1">
      <c r="A28" s="42" t="s">
        <v>31</v>
      </c>
      <c r="B28" s="43"/>
      <c r="C28" s="43"/>
      <c r="D28" s="44"/>
      <c r="E28" s="45"/>
      <c r="F28" s="46"/>
      <c r="G28" s="2">
        <v>2</v>
      </c>
    </row>
    <row r="29" spans="1:7" ht="45" customHeight="1" thickBot="1">
      <c r="A29" s="42" t="s">
        <v>32</v>
      </c>
      <c r="B29" s="43"/>
      <c r="C29" s="43"/>
      <c r="D29" s="44"/>
      <c r="E29" s="52"/>
      <c r="F29" s="53"/>
      <c r="G29" s="2">
        <v>3</v>
      </c>
    </row>
    <row r="30" spans="1:7" ht="13.5" thickBot="1">
      <c r="A30" s="10" t="s">
        <v>11</v>
      </c>
      <c r="B30" s="11"/>
      <c r="C30" s="11"/>
      <c r="D30" s="11"/>
      <c r="E30" s="11"/>
      <c r="F30" s="11"/>
      <c r="G30" s="12"/>
    </row>
    <row r="31" spans="1:7" ht="42" customHeight="1">
      <c r="A31" s="47" t="s">
        <v>33</v>
      </c>
      <c r="B31" s="48"/>
      <c r="C31" s="48"/>
      <c r="D31" s="49"/>
      <c r="E31" s="50"/>
      <c r="F31" s="51"/>
      <c r="G31" s="3">
        <v>2</v>
      </c>
    </row>
    <row r="32" spans="1:7" ht="54" customHeight="1">
      <c r="A32" s="42" t="s">
        <v>34</v>
      </c>
      <c r="B32" s="43"/>
      <c r="C32" s="43"/>
      <c r="D32" s="44"/>
      <c r="E32" s="45"/>
      <c r="F32" s="46"/>
      <c r="G32" s="2">
        <v>2</v>
      </c>
    </row>
    <row r="33" spans="1:7" ht="57" customHeight="1" thickBot="1">
      <c r="A33" s="42" t="s">
        <v>35</v>
      </c>
      <c r="B33" s="43"/>
      <c r="C33" s="44"/>
      <c r="D33" s="4">
        <f>LEN(C4)</f>
        <v>0</v>
      </c>
      <c r="E33" s="45"/>
      <c r="F33" s="46"/>
      <c r="G33" s="2">
        <v>3</v>
      </c>
    </row>
    <row r="34" spans="1:7" ht="13.5" thickBot="1">
      <c r="A34" s="10" t="s">
        <v>12</v>
      </c>
      <c r="B34" s="11"/>
      <c r="C34" s="11"/>
      <c r="D34" s="11"/>
      <c r="E34" s="11"/>
      <c r="F34" s="11"/>
      <c r="G34" s="12"/>
    </row>
    <row r="35" spans="1:7" ht="52.5" customHeight="1">
      <c r="A35" s="47" t="s">
        <v>36</v>
      </c>
      <c r="B35" s="48"/>
      <c r="C35" s="48"/>
      <c r="D35" s="49"/>
      <c r="E35" s="50"/>
      <c r="F35" s="51"/>
      <c r="G35" s="3">
        <v>1</v>
      </c>
    </row>
    <row r="36" spans="1:7" ht="56.25" customHeight="1">
      <c r="A36" s="42" t="s">
        <v>37</v>
      </c>
      <c r="B36" s="43"/>
      <c r="C36" s="43"/>
      <c r="D36" s="44"/>
      <c r="E36" s="45"/>
      <c r="F36" s="46"/>
      <c r="G36" s="2">
        <v>1</v>
      </c>
    </row>
    <row r="37" spans="1:7" ht="57" customHeight="1" thickBot="1">
      <c r="A37" s="42" t="s">
        <v>38</v>
      </c>
      <c r="B37" s="43"/>
      <c r="C37" s="43"/>
      <c r="D37" s="44"/>
      <c r="E37" s="45"/>
      <c r="F37" s="46"/>
      <c r="G37" s="2">
        <v>2</v>
      </c>
    </row>
    <row r="38" spans="1:7" ht="13.5" thickBot="1">
      <c r="A38" s="10"/>
      <c r="B38" s="11"/>
      <c r="C38" s="11"/>
      <c r="D38" s="11"/>
      <c r="E38" s="11"/>
      <c r="F38" s="11"/>
      <c r="G38" s="12"/>
    </row>
  </sheetData>
  <mergeCells count="67">
    <mergeCell ref="A37:D37"/>
    <mergeCell ref="E37:F37"/>
    <mergeCell ref="A38:G38"/>
    <mergeCell ref="A2:G2"/>
    <mergeCell ref="A33:C33"/>
    <mergeCell ref="A34:G34"/>
    <mergeCell ref="A35:D35"/>
    <mergeCell ref="E35:F35"/>
    <mergeCell ref="A36:D36"/>
    <mergeCell ref="E36:F36"/>
    <mergeCell ref="E33:F33"/>
    <mergeCell ref="A30:G30"/>
    <mergeCell ref="A31:D31"/>
    <mergeCell ref="E31:F31"/>
    <mergeCell ref="A32:D32"/>
    <mergeCell ref="E32:F32"/>
    <mergeCell ref="A28:D28"/>
    <mergeCell ref="E28:F28"/>
    <mergeCell ref="A29:D29"/>
    <mergeCell ref="E29:F29"/>
    <mergeCell ref="A26:D26"/>
    <mergeCell ref="E26:F26"/>
    <mergeCell ref="A27:D27"/>
    <mergeCell ref="E27:F27"/>
    <mergeCell ref="A24:G24"/>
    <mergeCell ref="A25:D25"/>
    <mergeCell ref="E25:F25"/>
    <mergeCell ref="A22:D22"/>
    <mergeCell ref="E22:F22"/>
    <mergeCell ref="A23:D23"/>
    <mergeCell ref="E23:F23"/>
    <mergeCell ref="A19:G19"/>
    <mergeCell ref="A20:D20"/>
    <mergeCell ref="E20:F20"/>
    <mergeCell ref="A21:D21"/>
    <mergeCell ref="E21:F21"/>
    <mergeCell ref="A17:D17"/>
    <mergeCell ref="E17:F17"/>
    <mergeCell ref="A18:D18"/>
    <mergeCell ref="E18:F18"/>
    <mergeCell ref="A14:G14"/>
    <mergeCell ref="A15:D15"/>
    <mergeCell ref="E15:F15"/>
    <mergeCell ref="A16:D16"/>
    <mergeCell ref="E16:F16"/>
    <mergeCell ref="A12:D12"/>
    <mergeCell ref="E12:F12"/>
    <mergeCell ref="A13:D13"/>
    <mergeCell ref="E13:F13"/>
    <mergeCell ref="A10:D10"/>
    <mergeCell ref="E10:F10"/>
    <mergeCell ref="A11:D11"/>
    <mergeCell ref="E11:F11"/>
    <mergeCell ref="C7:D7"/>
    <mergeCell ref="A8:D8"/>
    <mergeCell ref="E8:F8"/>
    <mergeCell ref="A9:G9"/>
    <mergeCell ref="A1:G1"/>
    <mergeCell ref="A3:G3"/>
    <mergeCell ref="A4:B4"/>
    <mergeCell ref="C4:D4"/>
    <mergeCell ref="E4:G7"/>
    <mergeCell ref="A5:B5"/>
    <mergeCell ref="C5:D5"/>
    <mergeCell ref="A6:B6"/>
    <mergeCell ref="C6:D6"/>
    <mergeCell ref="A7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workbookViewId="0" topLeftCell="A1">
      <selection activeCell="A1" sqref="A1"/>
    </sheetView>
  </sheetViews>
  <sheetFormatPr defaultColWidth="9.00390625" defaultRowHeight="12.75"/>
  <cols>
    <col min="2" max="2" width="8.75390625" style="0" customWidth="1"/>
    <col min="3" max="3" width="18.50390625" style="0" hidden="1" customWidth="1"/>
    <col min="4" max="4" width="20.375" style="0" hidden="1" customWidth="1"/>
    <col min="5" max="5" width="21.50390625" style="0" hidden="1" customWidth="1"/>
  </cols>
  <sheetData>
    <row r="1" spans="3:6" ht="12.75">
      <c r="C1" s="5"/>
      <c r="D1" s="5"/>
      <c r="E1" s="5"/>
      <c r="F1" s="5"/>
    </row>
    <row r="2" spans="2:7" ht="12.75">
      <c r="B2" s="57"/>
      <c r="C2" s="5"/>
      <c r="D2" s="5"/>
      <c r="E2" s="5"/>
      <c r="F2" s="57"/>
      <c r="G2" s="57"/>
    </row>
    <row r="3" spans="2:7" ht="12.75">
      <c r="B3" s="57"/>
      <c r="C3" s="5"/>
      <c r="D3" s="5">
        <f>IF(Лист2!E10="Лебедев",1,0)</f>
        <v>0</v>
      </c>
      <c r="E3" s="5">
        <f>D3</f>
        <v>0</v>
      </c>
      <c r="F3" s="57"/>
      <c r="G3" s="57"/>
    </row>
    <row r="4" spans="2:7" ht="12.75">
      <c r="B4" s="57"/>
      <c r="C4" s="5"/>
      <c r="D4" s="5">
        <f>IF(Лист2!E11="Джобс",1,0)</f>
        <v>0</v>
      </c>
      <c r="E4" s="5">
        <f aca="true" t="shared" si="0" ref="E4:E25">D4</f>
        <v>0</v>
      </c>
      <c r="F4" s="57"/>
      <c r="G4" s="57"/>
    </row>
    <row r="5" spans="2:7" ht="12.75">
      <c r="B5" s="57"/>
      <c r="C5" s="5"/>
      <c r="D5" s="5">
        <f>IF(Лист2!E12="Бэббидж",1,0)</f>
        <v>0</v>
      </c>
      <c r="E5" s="5">
        <f t="shared" si="0"/>
        <v>0</v>
      </c>
      <c r="F5" s="57"/>
      <c r="G5" s="57"/>
    </row>
    <row r="6" spans="2:7" ht="12.75">
      <c r="B6" s="57"/>
      <c r="C6" s="5"/>
      <c r="D6" s="5">
        <f>IF(Лист2!E13=1934,1,0)</f>
        <v>0</v>
      </c>
      <c r="E6" s="5">
        <f t="shared" si="0"/>
        <v>0</v>
      </c>
      <c r="F6" s="57"/>
      <c r="G6" s="57"/>
    </row>
    <row r="7" spans="2:7" ht="12.75">
      <c r="B7" s="57"/>
      <c r="C7" s="5"/>
      <c r="D7" s="5">
        <f>IF(Лист2!E15="Процессор",1,0)</f>
        <v>0</v>
      </c>
      <c r="E7" s="5">
        <f t="shared" si="0"/>
        <v>0</v>
      </c>
      <c r="F7" s="57"/>
      <c r="G7" s="57"/>
    </row>
    <row r="8" spans="2:7" ht="12.75">
      <c r="B8" s="57"/>
      <c r="C8" s="5"/>
      <c r="D8" s="5">
        <f>IF(Лист2!E16="Клавиатура",1,0)</f>
        <v>0</v>
      </c>
      <c r="E8" s="5">
        <f t="shared" si="0"/>
        <v>0</v>
      </c>
      <c r="F8" s="57"/>
      <c r="G8" s="57"/>
    </row>
    <row r="9" spans="2:7" ht="12.75">
      <c r="B9" s="57"/>
      <c r="C9" s="5"/>
      <c r="D9" s="5">
        <f>IF(Лист2!E17="неверно",2,0)</f>
        <v>0</v>
      </c>
      <c r="E9" s="5">
        <f t="shared" si="0"/>
        <v>0</v>
      </c>
      <c r="F9" s="57"/>
      <c r="G9" s="57"/>
    </row>
    <row r="10" spans="2:7" ht="12.75">
      <c r="B10" s="57"/>
      <c r="C10" s="5"/>
      <c r="D10" s="5">
        <f>IF(Лист2!E18="джойстик",1,0)</f>
        <v>0</v>
      </c>
      <c r="E10" s="5">
        <f t="shared" si="0"/>
        <v>0</v>
      </c>
      <c r="F10" s="57"/>
      <c r="G10" s="57"/>
    </row>
    <row r="11" spans="2:7" ht="12.75">
      <c r="B11" s="57"/>
      <c r="C11" s="5"/>
      <c r="D11" s="5">
        <f>IF(Лист2!E20="информация",1,0)</f>
        <v>0</v>
      </c>
      <c r="E11" s="5">
        <f t="shared" si="0"/>
        <v>0</v>
      </c>
      <c r="F11" s="57"/>
      <c r="G11" s="57"/>
    </row>
    <row r="12" spans="2:7" ht="12.75">
      <c r="B12" s="57"/>
      <c r="C12" s="5"/>
      <c r="D12" s="5">
        <f>IF(Лист2!E21="алфавит",2,0)</f>
        <v>0</v>
      </c>
      <c r="E12" s="5">
        <f t="shared" si="0"/>
        <v>0</v>
      </c>
      <c r="F12" s="57"/>
      <c r="G12" s="57"/>
    </row>
    <row r="13" spans="2:7" ht="12.75">
      <c r="B13" s="57"/>
      <c r="C13" s="5"/>
      <c r="D13" s="5">
        <f>IF(Лист2!E22="кодирование",2,0)</f>
        <v>0</v>
      </c>
      <c r="E13" s="5">
        <f t="shared" si="0"/>
        <v>0</v>
      </c>
      <c r="F13" s="57"/>
      <c r="G13" s="57"/>
    </row>
    <row r="14" spans="2:7" ht="12.75">
      <c r="B14" s="57"/>
      <c r="C14" s="5"/>
      <c r="D14" s="5">
        <f>IF(Лист2!E23="010101110100100001001111001000000100000101010010010001010010000001011001010011110101010100111111",3,0)</f>
        <v>0</v>
      </c>
      <c r="E14" s="5">
        <f t="shared" si="0"/>
        <v>0</v>
      </c>
      <c r="F14" s="57"/>
      <c r="G14" s="57"/>
    </row>
    <row r="15" spans="2:7" ht="12.75">
      <c r="B15" s="57"/>
      <c r="C15" s="5"/>
      <c r="D15" s="5">
        <f>IF(Лист2!E25="Буль",1,0)</f>
        <v>0</v>
      </c>
      <c r="E15" s="5">
        <f t="shared" si="0"/>
        <v>0</v>
      </c>
      <c r="F15" s="57"/>
      <c r="G15" s="57"/>
    </row>
    <row r="16" spans="2:7" ht="12.75">
      <c r="B16" s="57"/>
      <c r="C16" s="5"/>
      <c r="D16" s="5">
        <f>IF(Лист2!E26="логика",1,0)</f>
        <v>0</v>
      </c>
      <c r="E16" s="5">
        <f t="shared" si="0"/>
        <v>0</v>
      </c>
      <c r="F16" s="57"/>
      <c r="G16" s="57"/>
    </row>
    <row r="17" spans="2:7" ht="12.75">
      <c r="B17" s="57"/>
      <c r="C17" s="5"/>
      <c r="D17" s="5">
        <f>IF(Лист2!E27="высказывание",2,0)</f>
        <v>0</v>
      </c>
      <c r="E17" s="5">
        <f t="shared" si="0"/>
        <v>0</v>
      </c>
      <c r="F17" s="57"/>
      <c r="G17" s="57"/>
    </row>
    <row r="18" spans="2:7" ht="12.75">
      <c r="B18" s="57"/>
      <c r="C18" s="5"/>
      <c r="D18" s="5">
        <f>IF(Лист2!E28="конъюнкция",2,0)</f>
        <v>0</v>
      </c>
      <c r="E18" s="5">
        <f t="shared" si="0"/>
        <v>0</v>
      </c>
      <c r="F18" s="57"/>
      <c r="G18" s="57"/>
    </row>
    <row r="19" spans="2:7" ht="12.75">
      <c r="B19" s="57"/>
      <c r="C19" s="5"/>
      <c r="D19" s="5">
        <f>IF(Лист2!E29="0",3,0)</f>
        <v>0</v>
      </c>
      <c r="E19" s="5">
        <f t="shared" si="0"/>
        <v>0</v>
      </c>
      <c r="F19" s="57"/>
      <c r="G19" s="57"/>
    </row>
    <row r="20" spans="2:7" ht="12.75">
      <c r="B20" s="57"/>
      <c r="C20" s="5"/>
      <c r="D20" s="5">
        <f>IF(Лист2!E31=3,2,0)</f>
        <v>0</v>
      </c>
      <c r="E20" s="5">
        <f t="shared" si="0"/>
        <v>0</v>
      </c>
      <c r="F20" s="57"/>
      <c r="G20" s="57"/>
    </row>
    <row r="21" spans="2:7" ht="12.75">
      <c r="B21" s="57"/>
      <c r="C21" s="5"/>
      <c r="D21" s="5">
        <f>IF(Лист2!E32=101,2,0)</f>
        <v>0</v>
      </c>
      <c r="E21" s="5">
        <f t="shared" si="0"/>
        <v>0</v>
      </c>
      <c r="F21" s="57"/>
      <c r="G21" s="57"/>
    </row>
    <row r="22" spans="2:7" ht="12.75">
      <c r="B22" s="57"/>
      <c r="C22" s="5"/>
      <c r="D22" s="5">
        <f>IF(Лист2!E33="считать самому",3,0)</f>
        <v>0</v>
      </c>
      <c r="E22" s="5">
        <v>3</v>
      </c>
      <c r="F22" s="57"/>
      <c r="G22" s="57"/>
    </row>
    <row r="23" spans="2:7" ht="12.75">
      <c r="B23" s="57"/>
      <c r="C23" s="5"/>
      <c r="D23" s="5">
        <f>IF(Лист2!E35="папка",1,0)</f>
        <v>0</v>
      </c>
      <c r="E23" s="5">
        <f t="shared" si="0"/>
        <v>0</v>
      </c>
      <c r="F23" s="57"/>
      <c r="G23" s="57"/>
    </row>
    <row r="24" spans="2:7" ht="12.75">
      <c r="B24" s="57"/>
      <c r="C24" s="5"/>
      <c r="D24" s="5">
        <f>IF(Лист2!E36="настройка",1,0)</f>
        <v>0</v>
      </c>
      <c r="E24" s="5">
        <f t="shared" si="0"/>
        <v>0</v>
      </c>
      <c r="F24" s="57"/>
      <c r="G24" s="57"/>
    </row>
    <row r="25" spans="2:7" ht="12.75">
      <c r="B25" s="57"/>
      <c r="C25" s="5"/>
      <c r="D25" s="5">
        <f>IF(Лист2!E37="table",2,0)</f>
        <v>0</v>
      </c>
      <c r="E25" s="5">
        <f t="shared" si="0"/>
        <v>0</v>
      </c>
      <c r="F25" s="57"/>
      <c r="G25" s="57"/>
    </row>
    <row r="26" spans="2:7" ht="12.75">
      <c r="B26" s="57"/>
      <c r="C26" s="5"/>
      <c r="D26" s="5"/>
      <c r="E26" s="5"/>
      <c r="F26" s="57"/>
      <c r="G26" s="57"/>
    </row>
    <row r="27" spans="2:7" ht="12.75">
      <c r="B27" s="57"/>
      <c r="C27" s="5" t="s">
        <v>39</v>
      </c>
      <c r="D27" s="5">
        <f>SUM(D3:D26)</f>
        <v>0</v>
      </c>
      <c r="E27" s="5"/>
      <c r="F27" s="57"/>
      <c r="G27" s="57"/>
    </row>
    <row r="28" spans="2:7" ht="12.75">
      <c r="B28" s="57"/>
      <c r="C28" s="5" t="s">
        <v>40</v>
      </c>
      <c r="D28" s="6">
        <f>(D27/37*100)/20</f>
        <v>0</v>
      </c>
      <c r="E28" s="5"/>
      <c r="F28" s="57"/>
      <c r="G28" s="57"/>
    </row>
    <row r="29" spans="2:7" ht="12.75">
      <c r="B29" s="57"/>
      <c r="C29" s="57"/>
      <c r="D29" s="57"/>
      <c r="E29" s="57"/>
      <c r="F29" s="57"/>
      <c r="G29" s="57"/>
    </row>
    <row r="30" spans="2:7" ht="12.75">
      <c r="B30" s="57"/>
      <c r="C30" s="57"/>
      <c r="D30" s="57"/>
      <c r="E30" s="57"/>
      <c r="F30" s="57"/>
      <c r="G30" s="57"/>
    </row>
    <row r="31" spans="2:7" ht="12.75">
      <c r="B31" s="57"/>
      <c r="C31" s="57"/>
      <c r="D31" s="57"/>
      <c r="E31" s="57"/>
      <c r="F31" s="57"/>
      <c r="G31" s="57"/>
    </row>
    <row r="32" spans="2:7" ht="12.75">
      <c r="B32" s="57"/>
      <c r="C32" s="57"/>
      <c r="D32" s="57"/>
      <c r="E32" s="57"/>
      <c r="F32" s="57"/>
      <c r="G32" s="57"/>
    </row>
    <row r="33" spans="2:7" ht="12.75">
      <c r="B33" s="57"/>
      <c r="C33" s="57"/>
      <c r="D33" s="57"/>
      <c r="E33" s="57"/>
      <c r="F33" s="57"/>
      <c r="G33" s="57"/>
    </row>
  </sheetData>
  <sheetProtection password="C79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Khokhlov</dc:creator>
  <cp:keywords/>
  <dc:description/>
  <cp:lastModifiedBy>Nikita Khokhlov</cp:lastModifiedBy>
  <dcterms:created xsi:type="dcterms:W3CDTF">2010-05-15T19:16:07Z</dcterms:created>
  <dcterms:modified xsi:type="dcterms:W3CDTF">2010-05-20T16:47:01Z</dcterms:modified>
  <cp:category/>
  <cp:version/>
  <cp:contentType/>
  <cp:contentStatus/>
</cp:coreProperties>
</file>